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36FC7DBA-A8CC-4E22-8378-85E7E487C1FD}" xr6:coauthVersionLast="36" xr6:coauthVersionMax="36" xr10:uidLastSave="{00000000-0000-0000-0000-000000000000}"/>
  <bookViews>
    <workbookView xWindow="0" yWindow="0" windowWidth="19450" windowHeight="15860" xr2:uid="{00000000-000D-0000-FFFF-FFFF00000000}"/>
  </bookViews>
  <sheets>
    <sheet name="2023年度科目選択" sheetId="9" r:id="rId1"/>
  </sheets>
  <definedNames>
    <definedName name="_xlnm._FilterDatabase" localSheetId="0" hidden="1">'2023年度科目選択'!$A$12:$L$46</definedName>
    <definedName name="_xlnm.Print_Area" localSheetId="0">'2023年度科目選択'!$B$12:$G$45</definedName>
  </definedNames>
  <calcPr calcId="191029"/>
</workbook>
</file>

<file path=xl/calcChain.xml><?xml version="1.0" encoding="utf-8"?>
<calcChain xmlns="http://schemas.openxmlformats.org/spreadsheetml/2006/main">
  <c r="E38" i="9" l="1"/>
  <c r="E37" i="9" l="1"/>
  <c r="E44" i="9" l="1"/>
  <c r="E45" i="9"/>
  <c r="E41" i="9"/>
  <c r="E25" i="9"/>
  <c r="E22" i="9"/>
  <c r="E23" i="9"/>
  <c r="E20" i="9"/>
  <c r="E19" i="9"/>
  <c r="E13" i="9"/>
  <c r="E14" i="9"/>
  <c r="E15" i="9"/>
  <c r="E16" i="9"/>
  <c r="E17" i="9"/>
  <c r="E18" i="9"/>
  <c r="E24" i="9"/>
  <c r="E26" i="9"/>
  <c r="E27" i="9"/>
  <c r="E31" i="9"/>
  <c r="E28" i="9"/>
  <c r="E29" i="9"/>
  <c r="E30" i="9"/>
  <c r="E32" i="9"/>
  <c r="E34" i="9"/>
  <c r="E36" i="9"/>
  <c r="E35" i="9"/>
  <c r="E39" i="9"/>
  <c r="E40" i="9"/>
  <c r="E33" i="9"/>
  <c r="E42" i="9"/>
  <c r="E43" i="9"/>
  <c r="E46" i="9"/>
  <c r="J5" i="9"/>
  <c r="L5" i="9" s="1"/>
  <c r="J6" i="9"/>
  <c r="L6" i="9" s="1"/>
  <c r="J4" i="9"/>
  <c r="L4" i="9" s="1"/>
  <c r="A1" i="9" a="1"/>
  <c r="A1" i="9" s="1"/>
  <c r="J7" i="9" l="1"/>
  <c r="L7" i="9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<sst xmlns="http://schemas.openxmlformats.org/spreadsheetml/2006/main" count="149" uniqueCount="80">
  <si>
    <t>科目</t>
    <rPh sb="0" eb="2">
      <t>カモク</t>
    </rPh>
    <phoneticPr fontId="4"/>
  </si>
  <si>
    <t>日間</t>
    <rPh sb="0" eb="2">
      <t>ニチカン</t>
    </rPh>
    <phoneticPr fontId="5"/>
  </si>
  <si>
    <t>時間</t>
    <rPh sb="0" eb="2">
      <t>ジカン</t>
    </rPh>
    <phoneticPr fontId="5"/>
  </si>
  <si>
    <t>科目群</t>
    <rPh sb="0" eb="2">
      <t>カモク</t>
    </rPh>
    <rPh sb="2" eb="3">
      <t>グン</t>
    </rPh>
    <phoneticPr fontId="4"/>
  </si>
  <si>
    <t>選択</t>
    <rPh sb="0" eb="2">
      <t>センタク</t>
    </rPh>
    <phoneticPr fontId="4"/>
  </si>
  <si>
    <t>24以上</t>
    <phoneticPr fontId="4"/>
  </si>
  <si>
    <t>48以上</t>
  </si>
  <si>
    <t>120-144</t>
    <phoneticPr fontId="4"/>
  </si>
  <si>
    <t>〇</t>
    <phoneticPr fontId="4"/>
  </si>
  <si>
    <t>修了要件</t>
    <rPh sb="0" eb="2">
      <t>シュウリョウ</t>
    </rPh>
    <rPh sb="2" eb="4">
      <t>ヨウケン</t>
    </rPh>
    <phoneticPr fontId="4"/>
  </si>
  <si>
    <t>要求仕様書と設計書の作成技術</t>
  </si>
  <si>
    <t>ドキュメントレビュー（1回目）</t>
  </si>
  <si>
    <t>組込みシステムのセーフティ/セキュリティ入門</t>
  </si>
  <si>
    <t>人材育成と仕事の質を重視した管理技術</t>
  </si>
  <si>
    <t>IoT環境における知的情報処理技術（愛媛大学提供科目）</t>
  </si>
  <si>
    <t>リアルタイムOSの内部構造</t>
  </si>
  <si>
    <t>Automotive SPICEプロセス基礎トレーニング（ソフトウェアエンジニアリングプロセス）</t>
  </si>
  <si>
    <t>Automotive SPICEプロセス基礎トレーニング（管理・支援系プロセス）</t>
  </si>
  <si>
    <t>ソフトウェア品質・信頼性評価技術（広島大学提供科目）</t>
  </si>
  <si>
    <t>カーエレクトロニクス</t>
  </si>
  <si>
    <t>AUTOSAR AP 入門</t>
  </si>
  <si>
    <t>組込み/自動車セキュリティ中級</t>
  </si>
  <si>
    <t>ドキュメントレビュー（2回目）</t>
  </si>
  <si>
    <t>リアルタイム性保証技術</t>
  </si>
  <si>
    <t>C-プログラミング入門（ソケットプログラミング）（静岡大学提供科目）</t>
  </si>
  <si>
    <t>C-プログラミング入門（リファクタリング）（静岡大学提供科目）</t>
  </si>
  <si>
    <t>車載組込みシステムコース技術展開力実践</t>
  </si>
  <si>
    <t>★</t>
    <phoneticPr fontId="4"/>
  </si>
  <si>
    <t>開講日</t>
    <rPh sb="0" eb="3">
      <t>カイコウビ</t>
    </rPh>
    <phoneticPr fontId="4"/>
  </si>
  <si>
    <t>AUTOSAR CP メソドロジ入門（1回目）</t>
  </si>
  <si>
    <t>AUTOSAR CP概論（1回目）</t>
  </si>
  <si>
    <t>組込みC++</t>
    <phoneticPr fontId="5"/>
  </si>
  <si>
    <t>AUTOSAR CP概論（2回目）</t>
  </si>
  <si>
    <t>AUTOSAR CP メソドロジ入門（2回目）</t>
  </si>
  <si>
    <t>enPiT-Pro　Emb 名古屋大学「車載組込みシステムコース」  科目選択票</t>
  </si>
  <si>
    <t>☆</t>
    <phoneticPr fontId="4"/>
  </si>
  <si>
    <t>先端</t>
    <rPh sb="0" eb="2">
      <t>センタン</t>
    </rPh>
    <phoneticPr fontId="0"/>
  </si>
  <si>
    <t>基盤</t>
    <rPh sb="0" eb="2">
      <t>キバン</t>
    </rPh>
    <phoneticPr fontId="0"/>
  </si>
  <si>
    <t>展開</t>
    <rPh sb="0" eb="2">
      <t>テンカイ</t>
    </rPh>
    <phoneticPr fontId="4"/>
  </si>
  <si>
    <t>判定</t>
    <rPh sb="0" eb="2">
      <t>ハンテイ</t>
    </rPh>
    <phoneticPr fontId="4"/>
  </si>
  <si>
    <t>科目選択の条件を満たしているか、チェックします⇒</t>
    <rPh sb="0" eb="2">
      <t>カモク</t>
    </rPh>
    <rPh sb="2" eb="4">
      <t>センタク</t>
    </rPh>
    <rPh sb="5" eb="7">
      <t>ジョウケン</t>
    </rPh>
    <rPh sb="8" eb="9">
      <t>ミ</t>
    </rPh>
    <phoneticPr fontId="4"/>
  </si>
  <si>
    <t>+e-Learning</t>
    <phoneticPr fontId="4"/>
  </si>
  <si>
    <t>基盤科目群</t>
    <phoneticPr fontId="0"/>
  </si>
  <si>
    <t>先端科目群</t>
    <phoneticPr fontId="0"/>
  </si>
  <si>
    <t>技術展開力</t>
    <phoneticPr fontId="0"/>
  </si>
  <si>
    <t>合計</t>
    <rPh sb="0" eb="2">
      <t>ゴウケイ</t>
    </rPh>
    <phoneticPr fontId="0"/>
  </si>
  <si>
    <t>選択時間</t>
    <rPh sb="0" eb="2">
      <t>センタク</t>
    </rPh>
    <rPh sb="2" eb="4">
      <t>ジカン</t>
    </rPh>
    <phoneticPr fontId="4"/>
  </si>
  <si>
    <t>ソフトウェア構成管理演習（広島大学提供科目）</t>
    <phoneticPr fontId="4"/>
  </si>
  <si>
    <r>
      <t>↑ファイル名が表示されます。</t>
    </r>
    <r>
      <rPr>
        <b/>
        <sz val="11"/>
        <color rgb="FFFF0000"/>
        <rFont val="ＭＳ Ｐゴシック"/>
        <family val="3"/>
        <charset val="128"/>
        <scheme val="minor"/>
      </rPr>
      <t>ファイル名の先頭に、"ご自分のお名前_"を追記して下さい。</t>
    </r>
    <r>
      <rPr>
        <sz val="11"/>
        <color theme="1"/>
        <rFont val="ＭＳ Ｐゴシック"/>
        <family val="2"/>
        <scheme val="minor"/>
      </rPr>
      <t>例：</t>
    </r>
    <r>
      <rPr>
        <sz val="11"/>
        <color rgb="FFFF0000"/>
        <rFont val="ＭＳ Ｐゴシック"/>
        <family val="3"/>
        <charset val="128"/>
        <scheme val="minor"/>
      </rPr>
      <t>名大太郎_2023年度</t>
    </r>
    <r>
      <rPr>
        <sz val="11"/>
        <color theme="1"/>
        <rFont val="ＭＳ Ｐゴシック"/>
        <family val="2"/>
        <scheme val="minor"/>
      </rPr>
      <t>車載組込みシステムコース科目選択票…</t>
    </r>
    <rPh sb="5" eb="6">
      <t>メイ</t>
    </rPh>
    <rPh sb="7" eb="9">
      <t>ヒョウジ</t>
    </rPh>
    <rPh sb="18" eb="19">
      <t>メイ</t>
    </rPh>
    <rPh sb="20" eb="22">
      <t>セントウ</t>
    </rPh>
    <rPh sb="26" eb="28">
      <t>ジブン</t>
    </rPh>
    <rPh sb="30" eb="32">
      <t>ナマエ</t>
    </rPh>
    <rPh sb="35" eb="37">
      <t>ツイキ</t>
    </rPh>
    <rPh sb="39" eb="40">
      <t>クダ</t>
    </rPh>
    <rPh sb="43" eb="44">
      <t>レイ</t>
    </rPh>
    <rPh sb="45" eb="47">
      <t>メイダイ</t>
    </rPh>
    <rPh sb="47" eb="49">
      <t>タロウ</t>
    </rPh>
    <rPh sb="54" eb="56">
      <t>ネンド</t>
    </rPh>
    <rPh sb="56" eb="58">
      <t>シャサイ</t>
    </rPh>
    <rPh sb="58" eb="60">
      <t>クミコ</t>
    </rPh>
    <rPh sb="68" eb="70">
      <t>カモク</t>
    </rPh>
    <rPh sb="70" eb="72">
      <t>センタク</t>
    </rPh>
    <rPh sb="72" eb="73">
      <t>ヒョウ</t>
    </rPh>
    <phoneticPr fontId="4"/>
  </si>
  <si>
    <t>対面の開催場所</t>
    <rPh sb="0" eb="2">
      <t>タイメン</t>
    </rPh>
    <rPh sb="3" eb="5">
      <t>カイサイ</t>
    </rPh>
    <rPh sb="5" eb="7">
      <t>バショ</t>
    </rPh>
    <phoneticPr fontId="4"/>
  </si>
  <si>
    <t>分散システムとクラウド技術（南山大学提供科目）</t>
    <phoneticPr fontId="4"/>
  </si>
  <si>
    <t>南山大学</t>
    <rPh sb="0" eb="2">
      <t>ナンザン</t>
    </rPh>
    <rPh sb="2" eb="4">
      <t>ダイガク</t>
    </rPh>
    <phoneticPr fontId="4"/>
  </si>
  <si>
    <t>■</t>
    <phoneticPr fontId="4"/>
  </si>
  <si>
    <t>8(木),9(金)</t>
    <rPh sb="1" eb="2">
      <t>モク</t>
    </rPh>
    <rPh sb="7" eb="8">
      <t>キン</t>
    </rPh>
    <phoneticPr fontId="4"/>
  </si>
  <si>
    <t>組込み/自動車システムの機能安全規格と安全分析演習</t>
    <phoneticPr fontId="4"/>
  </si>
  <si>
    <t>IoTデータ分析基盤（南山大学提供科目）</t>
    <phoneticPr fontId="4"/>
  </si>
  <si>
    <t>組込み／自動車セキュリティ初級</t>
    <phoneticPr fontId="4"/>
  </si>
  <si>
    <t>IoT環境における画像処理・理解技術（愛媛大学提供科目）</t>
    <phoneticPr fontId="4"/>
  </si>
  <si>
    <t>6(木)</t>
    <rPh sb="2" eb="3">
      <t>モク</t>
    </rPh>
    <phoneticPr fontId="4"/>
  </si>
  <si>
    <t>□</t>
    <phoneticPr fontId="4"/>
  </si>
  <si>
    <t>28(金)+e-Learning</t>
    <rPh sb="2" eb="3">
      <t>キン</t>
    </rPh>
    <phoneticPr fontId="4"/>
  </si>
  <si>
    <t>名古屋大学</t>
    <rPh sb="0" eb="5">
      <t>ナゴヤダイガク</t>
    </rPh>
    <phoneticPr fontId="4"/>
  </si>
  <si>
    <t>9（土）</t>
    <rPh sb="2" eb="3">
      <t>ド</t>
    </rPh>
    <phoneticPr fontId="1"/>
  </si>
  <si>
    <t>17(金)</t>
    <phoneticPr fontId="4"/>
  </si>
  <si>
    <t>26(金)+e-Learning</t>
    <rPh sb="2" eb="3">
      <t>キン</t>
    </rPh>
    <phoneticPr fontId="4"/>
  </si>
  <si>
    <t>31(水)</t>
    <rPh sb="3" eb="4">
      <t>スイ</t>
    </rPh>
    <phoneticPr fontId="1"/>
  </si>
  <si>
    <t>★Zoom，☆ブレンド１(Zoom + e-Lerning)，■対面，□ブレンド２（対面＋Zoom＋e-Learning）</t>
    <rPh sb="32" eb="34">
      <t>タイメン</t>
    </rPh>
    <rPh sb="42" eb="44">
      <t>タイメン</t>
    </rPh>
    <phoneticPr fontId="4"/>
  </si>
  <si>
    <t>↓ここを選択</t>
    <rPh sb="4" eb="6">
      <t>センタク</t>
    </rPh>
    <phoneticPr fontId="4"/>
  </si>
  <si>
    <t>交通アクセス</t>
    <rPh sb="0" eb="2">
      <t>コウツウ</t>
    </rPh>
    <phoneticPr fontId="4"/>
  </si>
  <si>
    <t>名古屋大学（東山キャンパス）　https://www.nagoya-u.ac.jp/access/</t>
    <rPh sb="0" eb="5">
      <t>ナゴヤダイガク</t>
    </rPh>
    <rPh sb="6" eb="8">
      <t>ヒガシヤマ</t>
    </rPh>
    <phoneticPr fontId="4"/>
  </si>
  <si>
    <t>南山大学　　https://www.nanzan-u.ac.jp/Information/access.html</t>
    <rPh sb="0" eb="2">
      <t>ナンザン</t>
    </rPh>
    <rPh sb="2" eb="4">
      <t>ダイガク</t>
    </rPh>
    <phoneticPr fontId="4"/>
  </si>
  <si>
    <t>名古屋大学</t>
    <phoneticPr fontId="4"/>
  </si>
  <si>
    <t>■</t>
    <phoneticPr fontId="4"/>
  </si>
  <si>
    <t>※日程変更予定</t>
    <rPh sb="1" eb="3">
      <t>ニッテイ</t>
    </rPh>
    <rPh sb="3" eb="5">
      <t>ヘンコウ</t>
    </rPh>
    <rPh sb="5" eb="7">
      <t>ヨテイ</t>
    </rPh>
    <phoneticPr fontId="4"/>
  </si>
  <si>
    <t>AUTOSAR CP OS仕様とTOPPERS/ATK2の使い方（1回目：対面）</t>
    <rPh sb="34" eb="36">
      <t>カイメ</t>
    </rPh>
    <rPh sb="37" eb="39">
      <t>タイメン</t>
    </rPh>
    <phoneticPr fontId="4"/>
  </si>
  <si>
    <t>AUTOSAR CP OS仕様とTOPPERS/ATK2の使い方（2回目：Zoom）</t>
    <rPh sb="34" eb="36">
      <t>カイメ</t>
    </rPh>
    <phoneticPr fontId="4"/>
  </si>
  <si>
    <t>マルチプロセッサ用RTOSを使ったアプリケーション開発</t>
  </si>
  <si>
    <t>マルチプロセッサ用RTOSの内部構造</t>
  </si>
  <si>
    <t>制御システム開発のためのMBD(1回目) ： 7/21午後Zoom，7/28終日対面</t>
    <rPh sb="17" eb="19">
      <t>カイメ</t>
    </rPh>
    <rPh sb="27" eb="29">
      <t>ゴゴ</t>
    </rPh>
    <rPh sb="38" eb="40">
      <t>シュウジツ</t>
    </rPh>
    <rPh sb="40" eb="42">
      <t>タイメン</t>
    </rPh>
    <phoneticPr fontId="4"/>
  </si>
  <si>
    <t>制御システム開発のためのMBD（2回目） ：1/19午後Zoom，1/26終日対面</t>
    <rPh sb="17" eb="19">
      <t>カイメ</t>
    </rPh>
    <rPh sb="26" eb="28">
      <t>ゴゴ</t>
    </rPh>
    <rPh sb="37" eb="39">
      <t>シュウジツ</t>
    </rPh>
    <rPh sb="39" eb="41">
      <t>タイメン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</si>
</sst>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\(aaa\)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9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1" applyBorder="1">
      <alignment vertical="center"/>
    </xf>
    <xf numFmtId="0" fontId="0" fillId="0" borderId="1" xfId="0" applyBorder="1"/>
    <xf numFmtId="0" fontId="2" fillId="0" borderId="1" xfId="1" applyFont="1" applyBorder="1">
      <alignment vertical="center"/>
    </xf>
    <xf numFmtId="0" fontId="0" fillId="0" borderId="0" xfId="0" applyAlignment="1">
      <alignment horizontal="left" inden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/>
    <xf numFmtId="0" fontId="0" fillId="0" borderId="2" xfId="0" applyBorder="1"/>
    <xf numFmtId="0" fontId="0" fillId="0" borderId="8" xfId="0" applyBorder="1"/>
    <xf numFmtId="0" fontId="0" fillId="0" borderId="0" xfId="0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3" fillId="0" borderId="11" xfId="1" applyBorder="1">
      <alignment vertical="center"/>
    </xf>
    <xf numFmtId="0" fontId="0" fillId="4" borderId="11" xfId="0" applyFill="1" applyBorder="1" applyAlignment="1">
      <alignment horizontal="center" vertical="center"/>
    </xf>
    <xf numFmtId="0" fontId="0" fillId="0" borderId="12" xfId="0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176" fontId="0" fillId="0" borderId="0" xfId="0" applyNumberFormat="1" applyAlignment="1">
      <alignment horizontal="right"/>
    </xf>
    <xf numFmtId="0" fontId="6" fillId="0" borderId="0" xfId="0" applyFont="1"/>
    <xf numFmtId="0" fontId="3" fillId="0" borderId="0" xfId="1">
      <alignment vertical="center"/>
    </xf>
    <xf numFmtId="0" fontId="10" fillId="0" borderId="0" xfId="0" applyFont="1"/>
    <xf numFmtId="0" fontId="0" fillId="0" borderId="0" xfId="0" applyAlignment="1" applyProtection="1">
      <alignment horizontal="center"/>
      <protection locked="0"/>
    </xf>
    <xf numFmtId="176" fontId="0" fillId="0" borderId="1" xfId="0" applyNumberFormat="1" applyBorder="1" applyAlignment="1">
      <alignment horizontal="right" vertical="center"/>
    </xf>
    <xf numFmtId="0" fontId="6" fillId="0" borderId="1" xfId="0" applyFont="1" applyBorder="1"/>
    <xf numFmtId="56" fontId="6" fillId="0" borderId="1" xfId="0" applyNumberFormat="1" applyFont="1" applyBorder="1"/>
    <xf numFmtId="0" fontId="8" fillId="0" borderId="1" xfId="0" applyFont="1" applyBorder="1"/>
    <xf numFmtId="0" fontId="6" fillId="0" borderId="1" xfId="0" quotePrefix="1" applyFont="1" applyBorder="1"/>
    <xf numFmtId="0" fontId="12" fillId="0" borderId="1" xfId="0" applyFont="1" applyBorder="1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176" fontId="0" fillId="0" borderId="11" xfId="0" applyNumberFormat="1" applyBorder="1" applyAlignment="1">
      <alignment horizontal="right" vertical="center"/>
    </xf>
    <xf numFmtId="0" fontId="6" fillId="0" borderId="11" xfId="0" applyFont="1" applyBorder="1"/>
    <xf numFmtId="0" fontId="12" fillId="0" borderId="11" xfId="0" applyFont="1" applyBorder="1"/>
    <xf numFmtId="0" fontId="0" fillId="0" borderId="14" xfId="0" applyBorder="1" applyAlignment="1">
      <alignment horizontal="center" vertical="center"/>
    </xf>
    <xf numFmtId="176" fontId="0" fillId="0" borderId="15" xfId="0" applyNumberFormat="1" applyBorder="1" applyAlignment="1">
      <alignment horizontal="right" vertical="center"/>
    </xf>
    <xf numFmtId="0" fontId="6" fillId="0" borderId="15" xfId="0" applyFont="1" applyBorder="1"/>
    <xf numFmtId="0" fontId="3" fillId="0" borderId="15" xfId="1" applyBorder="1">
      <alignment vertical="center"/>
    </xf>
    <xf numFmtId="0" fontId="0" fillId="3" borderId="15" xfId="0" applyFill="1" applyBorder="1" applyAlignment="1">
      <alignment horizontal="center" vertical="center"/>
    </xf>
    <xf numFmtId="0" fontId="12" fillId="0" borderId="15" xfId="0" applyFont="1" applyBorder="1"/>
    <xf numFmtId="0" fontId="0" fillId="0" borderId="16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4" fillId="0" borderId="0" xfId="0" applyFont="1" applyAlignment="1">
      <alignment horizontal="right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8" xfId="0" applyBorder="1" applyAlignment="1">
      <alignment horizontal="left"/>
    </xf>
    <xf numFmtId="0" fontId="0" fillId="0" borderId="17" xfId="0" applyBorder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9" xfId="0" applyBorder="1" applyAlignment="1">
      <alignment horizontal="center"/>
    </xf>
    <xf numFmtId="0" fontId="12" fillId="0" borderId="20" xfId="0" applyFont="1" applyBorder="1"/>
    <xf numFmtId="0" fontId="12" fillId="0" borderId="21" xfId="0" applyFont="1" applyBorder="1"/>
    <xf numFmtId="0" fontId="0" fillId="0" borderId="21" xfId="0" applyBorder="1" applyAlignment="1">
      <alignment vertical="center"/>
    </xf>
    <xf numFmtId="0" fontId="12" fillId="0" borderId="22" xfId="0" applyFont="1" applyBorder="1"/>
    <xf numFmtId="0" fontId="10" fillId="0" borderId="1" xfId="0" applyFont="1" applyBorder="1"/>
    <xf numFmtId="0" fontId="12" fillId="0" borderId="0" xfId="0" applyFont="1" applyBorder="1"/>
    <xf numFmtId="176" fontId="0" fillId="0" borderId="1" xfId="0" applyNumberFormat="1" applyFill="1" applyBorder="1" applyAlignment="1">
      <alignment horizontal="right" vertical="center"/>
    </xf>
    <xf numFmtId="0" fontId="12" fillId="0" borderId="1" xfId="0" applyFont="1" applyFill="1" applyBorder="1"/>
    <xf numFmtId="0" fontId="15" fillId="0" borderId="1" xfId="0" applyFont="1" applyBorder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0" fillId="0" borderId="8" xfId="0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2">
    <cellStyle name="標準" xfId="0" builtinId="0"/>
    <cellStyle name="標準 2" xfId="1" xr:uid="{00000000-0005-0000-0000-000003000000}"/>
  </cellStyles>
  <dxfs count="8"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theme="3" tint="0.79998168889431442"/>
        </patternFill>
      </fill>
    </dxf>
    <dxf>
      <font>
        <color auto="1"/>
      </font>
      <fill>
        <patternFill>
          <bgColor rgb="FFFFD9D9"/>
        </patternFill>
      </fill>
    </dxf>
  </dxfs>
  <tableStyles count="0" defaultTableStyle="TableStyleMedium2" defaultPivotStyle="PivotStyleMedium9"/>
  <colors>
    <mruColors>
      <color rgb="FFFFD9D9"/>
      <color rgb="FFFFFF99"/>
      <color rgb="FFFFFF66"/>
      <color rgb="FFF8FFCF"/>
      <color rgb="FFCEEAB0"/>
      <color rgb="FFFAF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2B1C7-5253-4776-9D64-4F266079628B}">
  <sheetPr>
    <pageSetUpPr fitToPage="1"/>
  </sheetPr>
  <dimension ref="A1:L81"/>
  <sheetViews>
    <sheetView tabSelected="1" zoomScaleNormal="100" workbookViewId="0">
      <pane ySplit="12" topLeftCell="A13" activePane="bottomLeft" state="frozen"/>
      <selection pane="bottomLeft" activeCell="A9" sqref="A9"/>
    </sheetView>
  </sheetViews>
  <sheetFormatPr defaultRowHeight="13" x14ac:dyDescent="0.2"/>
  <cols>
    <col min="1" max="1" width="4.453125" style="1" customWidth="1"/>
    <col min="2" max="2" width="14.36328125" customWidth="1"/>
    <col min="3" max="3" width="12" style="6" customWidth="1"/>
    <col min="4" max="5" width="5.08984375" customWidth="1"/>
    <col min="6" max="6" width="6.453125" style="1" customWidth="1"/>
    <col min="7" max="7" width="71.08984375" customWidth="1"/>
    <col min="8" max="8" width="18.90625" customWidth="1"/>
    <col min="9" max="9" width="11" bestFit="1" customWidth="1"/>
  </cols>
  <sheetData>
    <row r="1" spans="1:12" x14ac:dyDescent="0.2">
      <c r="A1" s="57" t="str" cm="1">
        <f t="array" aca="1" ref="A1" ca="1">MID(CELL("filename"),FIND("[",CELL("filename"))+1,FIND("]",CELL("filename"))-FIND("[",CELL("filename"))-1)</f>
        <v>2023年度車載組込みシステムコース科目選択票_v2023c (5).xlsx</v>
      </c>
      <c r="B1" s="57"/>
      <c r="C1" s="57"/>
      <c r="D1" s="57"/>
      <c r="E1" s="57"/>
      <c r="F1" s="58"/>
      <c r="G1" s="57"/>
      <c r="H1" s="57"/>
    </row>
    <row r="2" spans="1:12" x14ac:dyDescent="0.2">
      <c r="A2" t="s">
        <v>48</v>
      </c>
    </row>
    <row r="3" spans="1:12" ht="13.5" thickBot="1" x14ac:dyDescent="0.25">
      <c r="J3" t="s">
        <v>46</v>
      </c>
      <c r="K3" s="2" t="s">
        <v>9</v>
      </c>
      <c r="L3" s="2" t="s">
        <v>39</v>
      </c>
    </row>
    <row r="4" spans="1:12" x14ac:dyDescent="0.2">
      <c r="G4" s="49" t="s">
        <v>40</v>
      </c>
      <c r="H4" s="49"/>
      <c r="I4" s="52" t="s">
        <v>42</v>
      </c>
      <c r="J4" s="9">
        <f>SUMIFS($E$13:E$47,F$13:F$47,"基盤",$I$13:$I$47,"〇")</f>
        <v>0</v>
      </c>
      <c r="K4" s="53" t="s">
        <v>5</v>
      </c>
      <c r="L4" s="2" t="str">
        <f>IF(J4&gt;=24,"〇","×")</f>
        <v>×</v>
      </c>
    </row>
    <row r="5" spans="1:12" x14ac:dyDescent="0.2">
      <c r="I5" s="50" t="s">
        <v>43</v>
      </c>
      <c r="J5" s="4">
        <f>SUMIFS($E$13:E$47,F$13:F$47,"先端",$I$13:$I$47,"〇")</f>
        <v>0</v>
      </c>
      <c r="K5" s="54" t="s">
        <v>6</v>
      </c>
      <c r="L5" s="2" t="str">
        <f>IF(J5&gt;=48,"〇","×")</f>
        <v>×</v>
      </c>
    </row>
    <row r="6" spans="1:12" ht="13.5" thickBot="1" x14ac:dyDescent="0.25">
      <c r="I6" s="51" t="s">
        <v>44</v>
      </c>
      <c r="J6" s="10">
        <f>SUMIFS($E$13:E$47,F$13:F$47,"展開",$I$13:$I$47,"〇")</f>
        <v>0</v>
      </c>
      <c r="K6" s="55">
        <v>12</v>
      </c>
      <c r="L6" s="2" t="str">
        <f>IF(J6&gt;=12,"〇","×")</f>
        <v>×</v>
      </c>
    </row>
    <row r="7" spans="1:12" ht="13.5" thickBot="1" x14ac:dyDescent="0.25">
      <c r="I7" s="45" t="s">
        <v>45</v>
      </c>
      <c r="J7" s="11">
        <f>SUM(J4:J6)</f>
        <v>0</v>
      </c>
      <c r="K7" s="56" t="s">
        <v>7</v>
      </c>
      <c r="L7" s="2" t="str">
        <f>IF(AND(J7&gt;=120,J7&lt;=144),"〇","×")</f>
        <v>×</v>
      </c>
    </row>
    <row r="8" spans="1:12" x14ac:dyDescent="0.2">
      <c r="A8"/>
    </row>
    <row r="9" spans="1:12" s="19" customFormat="1" ht="19" customHeight="1" x14ac:dyDescent="0.2">
      <c r="A9" s="20" t="s">
        <v>34</v>
      </c>
      <c r="B9" s="20"/>
      <c r="C9" s="20"/>
      <c r="D9" s="20"/>
      <c r="E9" s="20"/>
      <c r="F9" s="20"/>
      <c r="G9" s="20"/>
      <c r="H9" s="20"/>
      <c r="I9" s="17"/>
      <c r="J9" s="18"/>
    </row>
    <row r="10" spans="1:12" s="19" customFormat="1" x14ac:dyDescent="0.2">
      <c r="A10" s="71"/>
      <c r="B10" s="72"/>
      <c r="C10" s="72"/>
      <c r="D10" s="72"/>
      <c r="E10" s="72"/>
      <c r="F10" s="72"/>
      <c r="G10" s="72"/>
      <c r="H10" s="72"/>
      <c r="I10" s="72"/>
      <c r="J10" s="18"/>
    </row>
    <row r="11" spans="1:12" s="19" customFormat="1" ht="16.5" customHeight="1" thickBot="1" x14ac:dyDescent="0.25">
      <c r="A11" s="20" t="s">
        <v>66</v>
      </c>
      <c r="C11" s="20"/>
      <c r="D11" s="20"/>
      <c r="E11" s="20"/>
      <c r="F11" s="20"/>
      <c r="G11" s="20"/>
      <c r="H11" s="20"/>
      <c r="I11" s="69" t="s">
        <v>67</v>
      </c>
      <c r="J11" s="18"/>
    </row>
    <row r="12" spans="1:12" s="2" customFormat="1" ht="13.5" thickBot="1" x14ac:dyDescent="0.25">
      <c r="A12" s="45"/>
      <c r="B12" s="70" t="s">
        <v>28</v>
      </c>
      <c r="C12" s="70"/>
      <c r="D12" s="46" t="s">
        <v>1</v>
      </c>
      <c r="E12" s="46" t="s">
        <v>2</v>
      </c>
      <c r="F12" s="47" t="s">
        <v>3</v>
      </c>
      <c r="G12" s="46" t="s">
        <v>0</v>
      </c>
      <c r="H12" s="59" t="s">
        <v>49</v>
      </c>
      <c r="I12" s="48" t="s">
        <v>4</v>
      </c>
    </row>
    <row r="13" spans="1:12" x14ac:dyDescent="0.2">
      <c r="A13" s="38" t="s">
        <v>27</v>
      </c>
      <c r="B13" s="39">
        <v>45058</v>
      </c>
      <c r="C13" s="40"/>
      <c r="D13" s="41">
        <v>1</v>
      </c>
      <c r="E13" s="41">
        <f>D13*6</f>
        <v>6</v>
      </c>
      <c r="F13" s="42" t="s">
        <v>37</v>
      </c>
      <c r="G13" s="43" t="s">
        <v>12</v>
      </c>
      <c r="H13" s="60"/>
      <c r="I13" s="44"/>
      <c r="J13" s="12"/>
    </row>
    <row r="14" spans="1:12" x14ac:dyDescent="0.2">
      <c r="A14" s="32" t="s">
        <v>27</v>
      </c>
      <c r="B14" s="26">
        <v>45063</v>
      </c>
      <c r="C14" s="27"/>
      <c r="D14" s="3">
        <v>1</v>
      </c>
      <c r="E14" s="3">
        <f t="shared" ref="E14:E46" si="0">D14*6</f>
        <v>6</v>
      </c>
      <c r="F14" s="8" t="s">
        <v>36</v>
      </c>
      <c r="G14" s="31" t="s">
        <v>29</v>
      </c>
      <c r="H14" s="61"/>
      <c r="I14" s="13"/>
      <c r="J14" s="12"/>
    </row>
    <row r="15" spans="1:12" x14ac:dyDescent="0.2">
      <c r="A15" s="32" t="s">
        <v>27</v>
      </c>
      <c r="B15" s="26">
        <v>45070</v>
      </c>
      <c r="C15" s="27"/>
      <c r="D15" s="3">
        <v>1</v>
      </c>
      <c r="E15" s="3">
        <f t="shared" si="0"/>
        <v>6</v>
      </c>
      <c r="F15" s="7" t="s">
        <v>37</v>
      </c>
      <c r="G15" s="31" t="s">
        <v>13</v>
      </c>
      <c r="H15" s="61"/>
      <c r="I15" s="13"/>
      <c r="J15" s="12"/>
    </row>
    <row r="16" spans="1:12" x14ac:dyDescent="0.2">
      <c r="A16" s="32" t="s">
        <v>27</v>
      </c>
      <c r="B16" s="26">
        <v>45073</v>
      </c>
      <c r="C16" s="28"/>
      <c r="D16" s="3">
        <v>1</v>
      </c>
      <c r="E16" s="3">
        <f t="shared" si="0"/>
        <v>6</v>
      </c>
      <c r="F16" s="7" t="s">
        <v>37</v>
      </c>
      <c r="G16" s="31" t="s">
        <v>18</v>
      </c>
      <c r="H16" s="61"/>
      <c r="I16" s="13"/>
      <c r="J16" s="12"/>
    </row>
    <row r="17" spans="1:10" x14ac:dyDescent="0.2">
      <c r="A17" s="32" t="s">
        <v>52</v>
      </c>
      <c r="B17" s="26">
        <v>45080</v>
      </c>
      <c r="C17" s="27"/>
      <c r="D17" s="3">
        <v>1</v>
      </c>
      <c r="E17" s="3">
        <f t="shared" si="0"/>
        <v>6</v>
      </c>
      <c r="F17" s="8" t="s">
        <v>36</v>
      </c>
      <c r="G17" s="31" t="s">
        <v>50</v>
      </c>
      <c r="H17" s="61" t="s">
        <v>51</v>
      </c>
      <c r="I17" s="13"/>
      <c r="J17" s="12"/>
    </row>
    <row r="18" spans="1:10" x14ac:dyDescent="0.2">
      <c r="A18" s="32" t="s">
        <v>27</v>
      </c>
      <c r="B18" s="26">
        <v>45084</v>
      </c>
      <c r="C18" s="30" t="s">
        <v>53</v>
      </c>
      <c r="D18" s="3">
        <v>3</v>
      </c>
      <c r="E18" s="3">
        <f t="shared" si="0"/>
        <v>18</v>
      </c>
      <c r="F18" s="8" t="s">
        <v>36</v>
      </c>
      <c r="G18" s="31" t="s">
        <v>54</v>
      </c>
      <c r="H18" s="61"/>
      <c r="I18" s="13"/>
      <c r="J18" s="12"/>
    </row>
    <row r="19" spans="1:10" x14ac:dyDescent="0.2">
      <c r="A19" s="32" t="s">
        <v>52</v>
      </c>
      <c r="B19" s="26">
        <v>45094</v>
      </c>
      <c r="C19" s="30"/>
      <c r="D19" s="3">
        <v>1</v>
      </c>
      <c r="E19" s="3">
        <f t="shared" si="0"/>
        <v>6</v>
      </c>
      <c r="F19" s="8" t="s">
        <v>36</v>
      </c>
      <c r="G19" s="31" t="s">
        <v>55</v>
      </c>
      <c r="H19" s="61" t="s">
        <v>51</v>
      </c>
      <c r="I19" s="13"/>
      <c r="J19" s="12"/>
    </row>
    <row r="20" spans="1:10" x14ac:dyDescent="0.2">
      <c r="A20" s="32" t="s">
        <v>27</v>
      </c>
      <c r="B20" s="26">
        <v>45099</v>
      </c>
      <c r="C20" s="30"/>
      <c r="D20" s="3">
        <v>1</v>
      </c>
      <c r="E20" s="3">
        <f t="shared" si="0"/>
        <v>6</v>
      </c>
      <c r="F20" s="8" t="s">
        <v>36</v>
      </c>
      <c r="G20" s="31" t="s">
        <v>56</v>
      </c>
      <c r="H20" s="61"/>
      <c r="I20" s="13"/>
      <c r="J20" s="12"/>
    </row>
    <row r="21" spans="1:10" x14ac:dyDescent="0.2">
      <c r="A21" s="32" t="s">
        <v>72</v>
      </c>
      <c r="B21" s="26">
        <v>45107</v>
      </c>
      <c r="C21" s="30"/>
      <c r="D21" s="3">
        <v>1</v>
      </c>
      <c r="E21" s="3">
        <v>6</v>
      </c>
      <c r="F21" s="8" t="s">
        <v>36</v>
      </c>
      <c r="G21" s="31" t="s">
        <v>74</v>
      </c>
      <c r="H21" s="61" t="s">
        <v>71</v>
      </c>
      <c r="I21" s="13"/>
      <c r="J21" s="12"/>
    </row>
    <row r="22" spans="1:10" x14ac:dyDescent="0.2">
      <c r="A22" s="32" t="s">
        <v>35</v>
      </c>
      <c r="B22" s="26">
        <v>45108</v>
      </c>
      <c r="C22" s="30" t="s">
        <v>41</v>
      </c>
      <c r="D22" s="3">
        <v>2</v>
      </c>
      <c r="E22" s="3">
        <f t="shared" si="0"/>
        <v>12</v>
      </c>
      <c r="F22" s="8" t="s">
        <v>36</v>
      </c>
      <c r="G22" s="31" t="s">
        <v>57</v>
      </c>
      <c r="H22" s="61"/>
      <c r="I22" s="13"/>
      <c r="J22" s="12"/>
    </row>
    <row r="23" spans="1:10" x14ac:dyDescent="0.2">
      <c r="A23" s="32" t="s">
        <v>27</v>
      </c>
      <c r="B23" s="26">
        <v>45112</v>
      </c>
      <c r="C23" s="30" t="s">
        <v>58</v>
      </c>
      <c r="D23" s="3">
        <v>2</v>
      </c>
      <c r="E23" s="3">
        <f t="shared" si="0"/>
        <v>12</v>
      </c>
      <c r="F23" s="7" t="s">
        <v>37</v>
      </c>
      <c r="G23" s="64" t="s">
        <v>14</v>
      </c>
      <c r="H23" s="61"/>
      <c r="I23" s="13"/>
      <c r="J23" s="12"/>
    </row>
    <row r="24" spans="1:10" x14ac:dyDescent="0.2">
      <c r="A24" s="32" t="s">
        <v>35</v>
      </c>
      <c r="B24" s="26">
        <v>45119</v>
      </c>
      <c r="C24" s="30" t="s">
        <v>41</v>
      </c>
      <c r="D24" s="5">
        <v>1</v>
      </c>
      <c r="E24" s="3">
        <f t="shared" si="0"/>
        <v>6</v>
      </c>
      <c r="F24" s="8" t="s">
        <v>36</v>
      </c>
      <c r="G24" s="31" t="s">
        <v>30</v>
      </c>
      <c r="H24" s="61"/>
      <c r="I24" s="13"/>
      <c r="J24" s="12"/>
    </row>
    <row r="25" spans="1:10" x14ac:dyDescent="0.2">
      <c r="A25" s="32" t="s">
        <v>59</v>
      </c>
      <c r="B25" s="26">
        <v>45128</v>
      </c>
      <c r="C25" s="30" t="s">
        <v>60</v>
      </c>
      <c r="D25" s="5">
        <v>3</v>
      </c>
      <c r="E25" s="3">
        <f t="shared" si="0"/>
        <v>18</v>
      </c>
      <c r="F25" s="8" t="s">
        <v>36</v>
      </c>
      <c r="G25" s="31" t="s">
        <v>78</v>
      </c>
      <c r="H25" s="61" t="s">
        <v>61</v>
      </c>
      <c r="I25" s="13"/>
      <c r="J25" s="12"/>
    </row>
    <row r="26" spans="1:10" x14ac:dyDescent="0.2">
      <c r="A26" s="32" t="s">
        <v>27</v>
      </c>
      <c r="B26" s="26">
        <v>45142</v>
      </c>
      <c r="C26" s="27"/>
      <c r="D26" s="3">
        <v>1</v>
      </c>
      <c r="E26" s="3">
        <f t="shared" ref="E26:E40" si="1">D26*6</f>
        <v>6</v>
      </c>
      <c r="F26" s="7" t="s">
        <v>37</v>
      </c>
      <c r="G26" s="31" t="s">
        <v>11</v>
      </c>
      <c r="H26" s="61"/>
      <c r="I26" s="13"/>
      <c r="J26" s="12"/>
    </row>
    <row r="27" spans="1:10" x14ac:dyDescent="0.2">
      <c r="A27" s="32" t="s">
        <v>27</v>
      </c>
      <c r="B27" s="26">
        <v>45161</v>
      </c>
      <c r="C27" s="68" t="s">
        <v>73</v>
      </c>
      <c r="D27" s="3">
        <v>1</v>
      </c>
      <c r="E27" s="3">
        <f t="shared" si="1"/>
        <v>6</v>
      </c>
      <c r="F27" s="7" t="s">
        <v>37</v>
      </c>
      <c r="G27" s="33" t="s">
        <v>31</v>
      </c>
      <c r="H27" s="62"/>
      <c r="I27" s="13"/>
      <c r="J27" s="12"/>
    </row>
    <row r="28" spans="1:10" x14ac:dyDescent="0.2">
      <c r="A28" s="32" t="s">
        <v>27</v>
      </c>
      <c r="B28" s="26">
        <v>45171</v>
      </c>
      <c r="C28" s="27" t="s">
        <v>62</v>
      </c>
      <c r="D28" s="3">
        <v>2</v>
      </c>
      <c r="E28" s="3">
        <f t="shared" si="1"/>
        <v>12</v>
      </c>
      <c r="F28" s="7" t="s">
        <v>37</v>
      </c>
      <c r="G28" s="31" t="s">
        <v>15</v>
      </c>
      <c r="H28" s="61"/>
      <c r="I28" s="13"/>
      <c r="J28" s="12"/>
    </row>
    <row r="29" spans="1:10" x14ac:dyDescent="0.2">
      <c r="A29" s="32" t="s">
        <v>27</v>
      </c>
      <c r="B29" s="26">
        <v>45181</v>
      </c>
      <c r="C29" s="27"/>
      <c r="D29" s="3">
        <v>1</v>
      </c>
      <c r="E29" s="3">
        <f t="shared" si="1"/>
        <v>6</v>
      </c>
      <c r="F29" s="8" t="s">
        <v>36</v>
      </c>
      <c r="G29" s="31" t="s">
        <v>16</v>
      </c>
      <c r="H29" s="61"/>
      <c r="I29" s="13"/>
      <c r="J29" s="12"/>
    </row>
    <row r="30" spans="1:10" x14ac:dyDescent="0.2">
      <c r="A30" s="32" t="s">
        <v>27</v>
      </c>
      <c r="B30" s="26">
        <v>45195</v>
      </c>
      <c r="C30" s="27"/>
      <c r="D30" s="3">
        <v>1</v>
      </c>
      <c r="E30" s="3">
        <f t="shared" si="1"/>
        <v>6</v>
      </c>
      <c r="F30" s="8" t="s">
        <v>36</v>
      </c>
      <c r="G30" s="31" t="s">
        <v>17</v>
      </c>
      <c r="H30" s="61"/>
      <c r="I30" s="13"/>
      <c r="J30" s="12"/>
    </row>
    <row r="31" spans="1:10" x14ac:dyDescent="0.2">
      <c r="A31" s="32" t="s">
        <v>27</v>
      </c>
      <c r="B31" s="26">
        <v>45199</v>
      </c>
      <c r="C31" s="27"/>
      <c r="D31" s="3">
        <v>1</v>
      </c>
      <c r="E31" s="3">
        <f t="shared" si="1"/>
        <v>6</v>
      </c>
      <c r="F31" s="7" t="s">
        <v>37</v>
      </c>
      <c r="G31" s="31" t="s">
        <v>47</v>
      </c>
      <c r="H31" s="61"/>
      <c r="I31" s="13"/>
      <c r="J31" s="12"/>
    </row>
    <row r="32" spans="1:10" x14ac:dyDescent="0.2">
      <c r="A32" s="32" t="s">
        <v>35</v>
      </c>
      <c r="B32" s="26">
        <v>45205</v>
      </c>
      <c r="C32" s="30" t="s">
        <v>41</v>
      </c>
      <c r="D32" s="3">
        <v>1</v>
      </c>
      <c r="E32" s="3">
        <f t="shared" si="1"/>
        <v>6</v>
      </c>
      <c r="F32" s="8" t="s">
        <v>36</v>
      </c>
      <c r="G32" s="31" t="s">
        <v>19</v>
      </c>
      <c r="H32" s="61"/>
      <c r="I32" s="13"/>
      <c r="J32" s="12"/>
    </row>
    <row r="33" spans="1:10" x14ac:dyDescent="0.2">
      <c r="A33" s="32" t="s">
        <v>27</v>
      </c>
      <c r="B33" s="26">
        <v>45217</v>
      </c>
      <c r="C33" s="27"/>
      <c r="D33" s="3">
        <v>1</v>
      </c>
      <c r="E33" s="3">
        <f t="shared" si="1"/>
        <v>6</v>
      </c>
      <c r="F33" s="8" t="s">
        <v>36</v>
      </c>
      <c r="G33" s="31" t="s">
        <v>75</v>
      </c>
      <c r="H33" s="61"/>
      <c r="I33" s="13"/>
      <c r="J33" s="12"/>
    </row>
    <row r="34" spans="1:10" x14ac:dyDescent="0.2">
      <c r="A34" s="32" t="s">
        <v>27</v>
      </c>
      <c r="B34" s="26">
        <v>45231</v>
      </c>
      <c r="C34" s="27"/>
      <c r="D34" s="3">
        <v>1</v>
      </c>
      <c r="E34" s="3">
        <f t="shared" si="1"/>
        <v>6</v>
      </c>
      <c r="F34" s="8" t="s">
        <v>36</v>
      </c>
      <c r="G34" s="31" t="s">
        <v>20</v>
      </c>
      <c r="H34" s="61"/>
      <c r="I34" s="13"/>
      <c r="J34" s="12"/>
    </row>
    <row r="35" spans="1:10" x14ac:dyDescent="0.2">
      <c r="A35" s="32" t="s">
        <v>27</v>
      </c>
      <c r="B35" s="26">
        <v>45246</v>
      </c>
      <c r="C35" s="29" t="s">
        <v>63</v>
      </c>
      <c r="D35" s="3">
        <v>2</v>
      </c>
      <c r="E35" s="3">
        <f t="shared" si="1"/>
        <v>12</v>
      </c>
      <c r="F35" s="8" t="s">
        <v>36</v>
      </c>
      <c r="G35" s="31" t="s">
        <v>21</v>
      </c>
      <c r="H35" s="61"/>
      <c r="I35" s="13"/>
      <c r="J35" s="12"/>
    </row>
    <row r="36" spans="1:10" x14ac:dyDescent="0.2">
      <c r="A36" s="32" t="s">
        <v>35</v>
      </c>
      <c r="B36" s="26">
        <v>45258</v>
      </c>
      <c r="C36" s="30" t="s">
        <v>41</v>
      </c>
      <c r="D36" s="3">
        <v>1</v>
      </c>
      <c r="E36" s="3">
        <f t="shared" si="1"/>
        <v>6</v>
      </c>
      <c r="F36" s="8" t="s">
        <v>36</v>
      </c>
      <c r="G36" s="31" t="s">
        <v>32</v>
      </c>
      <c r="H36" s="61"/>
      <c r="I36" s="13"/>
      <c r="J36" s="12"/>
    </row>
    <row r="37" spans="1:10" x14ac:dyDescent="0.2">
      <c r="A37" s="32" t="s">
        <v>72</v>
      </c>
      <c r="B37" s="26">
        <v>45260</v>
      </c>
      <c r="C37" s="30"/>
      <c r="D37" s="3">
        <v>1</v>
      </c>
      <c r="E37" s="3">
        <f t="shared" si="1"/>
        <v>6</v>
      </c>
      <c r="F37" s="7" t="s">
        <v>37</v>
      </c>
      <c r="G37" s="31" t="s">
        <v>76</v>
      </c>
      <c r="H37" s="61" t="s">
        <v>61</v>
      </c>
      <c r="I37" s="13"/>
      <c r="J37" s="12"/>
    </row>
    <row r="38" spans="1:10" x14ac:dyDescent="0.2">
      <c r="A38" s="32" t="s">
        <v>52</v>
      </c>
      <c r="B38" s="26">
        <v>45261</v>
      </c>
      <c r="C38" s="30"/>
      <c r="D38" s="3">
        <v>1</v>
      </c>
      <c r="E38" s="3">
        <f t="shared" si="1"/>
        <v>6</v>
      </c>
      <c r="F38" s="7" t="s">
        <v>37</v>
      </c>
      <c r="G38" s="31" t="s">
        <v>77</v>
      </c>
      <c r="H38" s="61" t="s">
        <v>61</v>
      </c>
      <c r="I38" s="13"/>
      <c r="J38" s="12"/>
    </row>
    <row r="39" spans="1:10" x14ac:dyDescent="0.2">
      <c r="A39" s="32" t="s">
        <v>27</v>
      </c>
      <c r="B39" s="66">
        <v>45266</v>
      </c>
      <c r="C39" s="27"/>
      <c r="D39" s="3">
        <v>1</v>
      </c>
      <c r="E39" s="3">
        <f>D39*6</f>
        <v>6</v>
      </c>
      <c r="F39" s="8" t="s">
        <v>36</v>
      </c>
      <c r="G39" s="67" t="s">
        <v>33</v>
      </c>
      <c r="H39" s="61"/>
      <c r="I39" s="13"/>
      <c r="J39" s="12"/>
    </row>
    <row r="40" spans="1:10" x14ac:dyDescent="0.2">
      <c r="A40" s="32" t="s">
        <v>27</v>
      </c>
      <c r="B40" s="26">
        <v>45269</v>
      </c>
      <c r="C40" s="27"/>
      <c r="D40" s="3">
        <v>1</v>
      </c>
      <c r="E40" s="3">
        <f t="shared" si="1"/>
        <v>6</v>
      </c>
      <c r="F40" s="7" t="s">
        <v>37</v>
      </c>
      <c r="G40" s="31" t="s">
        <v>23</v>
      </c>
      <c r="H40" s="61"/>
      <c r="I40" s="13"/>
      <c r="J40" s="12"/>
    </row>
    <row r="41" spans="1:10" x14ac:dyDescent="0.2">
      <c r="A41" s="32" t="s">
        <v>52</v>
      </c>
      <c r="B41" s="26">
        <v>45276</v>
      </c>
      <c r="C41" s="27"/>
      <c r="D41" s="3">
        <v>1</v>
      </c>
      <c r="E41" s="3">
        <f t="shared" ref="E41" si="2">D41*6</f>
        <v>6</v>
      </c>
      <c r="F41" s="7" t="s">
        <v>37</v>
      </c>
      <c r="G41" s="31" t="s">
        <v>24</v>
      </c>
      <c r="H41" s="61" t="s">
        <v>61</v>
      </c>
      <c r="I41" s="13"/>
      <c r="J41" s="12"/>
    </row>
    <row r="42" spans="1:10" x14ac:dyDescent="0.2">
      <c r="A42" s="32" t="s">
        <v>27</v>
      </c>
      <c r="B42" s="26">
        <v>45300</v>
      </c>
      <c r="C42" s="27"/>
      <c r="D42" s="3">
        <v>1</v>
      </c>
      <c r="E42" s="3">
        <f>D42*6</f>
        <v>6</v>
      </c>
      <c r="F42" s="7" t="s">
        <v>37</v>
      </c>
      <c r="G42" s="31" t="s">
        <v>10</v>
      </c>
      <c r="H42" s="61"/>
      <c r="I42" s="13"/>
      <c r="J42" s="12"/>
    </row>
    <row r="43" spans="1:10" x14ac:dyDescent="0.2">
      <c r="A43" s="32" t="s">
        <v>27</v>
      </c>
      <c r="B43" s="26">
        <v>45307</v>
      </c>
      <c r="C43" s="27"/>
      <c r="D43" s="3">
        <v>1</v>
      </c>
      <c r="E43" s="3">
        <f t="shared" si="0"/>
        <v>6</v>
      </c>
      <c r="F43" s="7" t="s">
        <v>37</v>
      </c>
      <c r="G43" s="31" t="s">
        <v>22</v>
      </c>
      <c r="H43" s="61"/>
      <c r="I43" s="13"/>
      <c r="J43" s="12"/>
    </row>
    <row r="44" spans="1:10" x14ac:dyDescent="0.2">
      <c r="A44" s="32" t="s">
        <v>59</v>
      </c>
      <c r="B44" s="26">
        <v>45310</v>
      </c>
      <c r="C44" s="30" t="s">
        <v>64</v>
      </c>
      <c r="D44" s="5">
        <v>3</v>
      </c>
      <c r="E44" s="3">
        <f t="shared" ref="E44" si="3">D44*6</f>
        <v>18</v>
      </c>
      <c r="F44" s="8" t="s">
        <v>36</v>
      </c>
      <c r="G44" s="31" t="s">
        <v>79</v>
      </c>
      <c r="H44" s="61" t="s">
        <v>61</v>
      </c>
      <c r="I44" s="13"/>
      <c r="J44" s="12"/>
    </row>
    <row r="45" spans="1:10" x14ac:dyDescent="0.2">
      <c r="A45" s="32" t="s">
        <v>52</v>
      </c>
      <c r="B45" s="26">
        <v>45311</v>
      </c>
      <c r="C45" s="27"/>
      <c r="D45" s="3">
        <v>1</v>
      </c>
      <c r="E45" s="3">
        <f>D45*6</f>
        <v>6</v>
      </c>
      <c r="F45" s="7" t="s">
        <v>37</v>
      </c>
      <c r="G45" s="31" t="s">
        <v>25</v>
      </c>
      <c r="H45" s="61" t="s">
        <v>61</v>
      </c>
      <c r="I45" s="13"/>
      <c r="J45" s="12"/>
    </row>
    <row r="46" spans="1:10" ht="13.5" thickBot="1" x14ac:dyDescent="0.25">
      <c r="A46" s="34" t="s">
        <v>27</v>
      </c>
      <c r="B46" s="35">
        <v>45321</v>
      </c>
      <c r="C46" s="36" t="s">
        <v>65</v>
      </c>
      <c r="D46" s="14">
        <v>2</v>
      </c>
      <c r="E46" s="14">
        <f t="shared" si="0"/>
        <v>12</v>
      </c>
      <c r="F46" s="15" t="s">
        <v>38</v>
      </c>
      <c r="G46" s="37" t="s">
        <v>26</v>
      </c>
      <c r="H46" s="63"/>
      <c r="I46" s="16"/>
      <c r="J46" s="12"/>
    </row>
    <row r="47" spans="1:10" x14ac:dyDescent="0.2">
      <c r="B47" s="21"/>
      <c r="C47" s="22"/>
      <c r="D47" s="23"/>
      <c r="E47" s="23"/>
      <c r="G47" s="24"/>
      <c r="H47" s="24"/>
      <c r="I47" s="25"/>
      <c r="J47" s="12"/>
    </row>
    <row r="48" spans="1:10" x14ac:dyDescent="0.2">
      <c r="B48" s="65" t="s">
        <v>68</v>
      </c>
      <c r="J48" s="2"/>
    </row>
    <row r="49" spans="2:2" x14ac:dyDescent="0.2">
      <c r="B49" t="s">
        <v>69</v>
      </c>
    </row>
    <row r="50" spans="2:2" x14ac:dyDescent="0.2">
      <c r="B50" t="s">
        <v>70</v>
      </c>
    </row>
    <row r="79" hidden="1" x14ac:dyDescent="0.2"/>
    <row r="80" hidden="1" x14ac:dyDescent="0.2"/>
    <row r="81" spans="9:9" x14ac:dyDescent="0.2">
      <c r="I81" t="s">
        <v>8</v>
      </c>
    </row>
  </sheetData>
  <autoFilter ref="A12:L46" xr:uid="{74AD7238-3F42-4BE1-89AA-EB2923646784}">
    <filterColumn colId="1" showButton="0"/>
  </autoFilter>
  <mergeCells count="2">
    <mergeCell ref="B12:C12"/>
    <mergeCell ref="A10:I10"/>
  </mergeCells>
  <phoneticPr fontId="4"/>
  <conditionalFormatting sqref="B13:B45">
    <cfRule type="expression" dxfId="7" priority="10">
      <formula>WEEKDAY(B13)=7</formula>
    </cfRule>
  </conditionalFormatting>
  <conditionalFormatting sqref="B46">
    <cfRule type="expression" dxfId="6" priority="8" stopIfTrue="1">
      <formula>WEEKDAY(B46)=7</formula>
    </cfRule>
  </conditionalFormatting>
  <conditionalFormatting sqref="F54:F1048576 F1:F9 F11:F48">
    <cfRule type="containsText" dxfId="5" priority="4" operator="containsText" text="展">
      <formula>NOT(ISERROR(SEARCH("展",F1)))</formula>
    </cfRule>
    <cfRule type="containsText" dxfId="4" priority="5" operator="containsText" text="先">
      <formula>NOT(ISERROR(SEARCH("先",F1)))</formula>
    </cfRule>
    <cfRule type="containsText" dxfId="3" priority="6" operator="containsText" text="基">
      <formula>NOT(ISERROR(SEARCH("基",F1)))</formula>
    </cfRule>
  </conditionalFormatting>
  <conditionalFormatting sqref="I4:I6">
    <cfRule type="containsText" dxfId="2" priority="1" operator="containsText" text="展">
      <formula>NOT(ISERROR(SEARCH("展",I4)))</formula>
    </cfRule>
    <cfRule type="containsText" dxfId="1" priority="2" operator="containsText" text="先">
      <formula>NOT(ISERROR(SEARCH("先",I4)))</formula>
    </cfRule>
    <cfRule type="containsText" dxfId="0" priority="3" operator="containsText" text="基">
      <formula>NOT(ISERROR(SEARCH("基",I4)))</formula>
    </cfRule>
  </conditionalFormatting>
  <dataValidations count="1">
    <dataValidation type="list" showInputMessage="1" showErrorMessage="1" sqref="I13:I47" xr:uid="{F6B343DD-88E6-4239-85D8-CF224888A841}">
      <formula1>$I$80:$I$81</formula1>
    </dataValidation>
  </dataValidations>
  <pageMargins left="0.70866141732283472" right="0.70866141732283472" top="0.74803149606299213" bottom="0.74803149606299213" header="0.31496062992125984" footer="0.31496062992125984"/>
  <pageSetup paperSize="8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348F9E08FCBCA4D97C501797DD77055" ma:contentTypeVersion="12" ma:contentTypeDescription="新しいドキュメントを作成します。" ma:contentTypeScope="" ma:versionID="717b22dd0903dd6fbf4854f6aa0308fa">
  <xsd:schema xmlns:xsd="http://www.w3.org/2001/XMLSchema" xmlns:xs="http://www.w3.org/2001/XMLSchema" xmlns:p="http://schemas.microsoft.com/office/2006/metadata/properties" xmlns:ns2="a467c89e-8fcb-4823-bdf1-695ce34cef85" xmlns:ns3="cde2bb3c-e17e-439d-93e2-85cf17214342" targetNamespace="http://schemas.microsoft.com/office/2006/metadata/properties" ma:root="true" ma:fieldsID="c5ba82fbe0546f27c509f251ef3dee7f" ns2:_="" ns3:_="">
    <xsd:import namespace="a467c89e-8fcb-4823-bdf1-695ce34cef85"/>
    <xsd:import namespace="cde2bb3c-e17e-439d-93e2-85cf17214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7c89e-8fcb-4823-bdf1-695ce34cef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d665d802-0e3f-4965-8b3e-31b3bf3530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2bb3c-e17e-439d-93e2-85cf1721434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d401be6-7a35-4353-ae82-9f5c12ad869d}" ma:internalName="TaxCatchAll" ma:showField="CatchAllData" ma:web="cde2bb3c-e17e-439d-93e2-85cf172143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67c89e-8fcb-4823-bdf1-695ce34cef85">
      <Terms xmlns="http://schemas.microsoft.com/office/infopath/2007/PartnerControls"/>
    </lcf76f155ced4ddcb4097134ff3c332f>
    <TaxCatchAll xmlns="cde2bb3c-e17e-439d-93e2-85cf17214342" xsi:nil="true"/>
  </documentManagement>
</p:properties>
</file>

<file path=customXml/itemProps1.xml><?xml version="1.0" encoding="utf-8"?>
<ds:datastoreItem xmlns:ds="http://schemas.openxmlformats.org/officeDocument/2006/customXml" ds:itemID="{6A42E3A9-C302-4C5A-9573-1DD6271AA1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7c89e-8fcb-4823-bdf1-695ce34cef85"/>
    <ds:schemaRef ds:uri="cde2bb3c-e17e-439d-93e2-85cf17214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386CA3-D866-40BF-AE72-27309B7E90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3AF564-E82F-4F51-BD4B-8A1DA730B591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a467c89e-8fcb-4823-bdf1-695ce34cef85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cde2bb3c-e17e-439d-93e2-85cf1721434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2023年度科目選択</vt:lpstr>
      <vt:lpstr>'2023年度科目選択'!Print_Area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2023-02-21T03:45:43Z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0x0101007348F9E08FCBCA4D97C501797DD77055</vt:lpwstr>
  </property>
</Properties>
</file>